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Jenell\Treasury\Sub Time Sheets\"/>
    </mc:Choice>
  </mc:AlternateContent>
  <xr:revisionPtr revIDLastSave="0" documentId="13_ncr:1_{35AECCD4-1305-4421-8159-499B6044AAAD}" xr6:coauthVersionLast="47" xr6:coauthVersionMax="47" xr10:uidLastSave="{00000000-0000-0000-0000-000000000000}"/>
  <bookViews>
    <workbookView xWindow="-120" yWindow="-120" windowWidth="29040" windowHeight="15720" xr2:uid="{1E507693-CDF9-4239-A374-F05A6ADF4F95}"/>
  </bookViews>
  <sheets>
    <sheet name="Sheet1" sheetId="1" r:id="rId1"/>
  </sheets>
  <definedNames>
    <definedName name="_xlnm.Print_Area" localSheetId="0">Sheet1!$A$1:$M$36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Q5" i="1" l="1"/>
  <c r="IQ6" i="1"/>
  <c r="IQ7" i="1"/>
  <c r="IQ8" i="1"/>
  <c r="IQ9" i="1"/>
  <c r="IQ10" i="1"/>
  <c r="IQ11" i="1"/>
  <c r="IQ12" i="1"/>
  <c r="IQ13" i="1"/>
  <c r="IQ14" i="1"/>
  <c r="IQ15" i="1"/>
  <c r="IQ16" i="1"/>
  <c r="IQ17" i="1"/>
  <c r="IQ18" i="1"/>
  <c r="IQ19" i="1"/>
  <c r="IQ20" i="1"/>
  <c r="IQ21" i="1"/>
  <c r="IQ22" i="1"/>
  <c r="IQ23" i="1"/>
  <c r="IQ24" i="1"/>
  <c r="IQ25" i="1"/>
  <c r="IQ26" i="1"/>
  <c r="IQ27" i="1"/>
  <c r="IQ28" i="1"/>
  <c r="IQ3" i="1"/>
  <c r="IQ4" i="1"/>
  <c r="B13" i="1" l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D4" i="1"/>
  <c r="IP1" i="1"/>
  <c r="IQ1" i="1"/>
  <c r="L28" i="1"/>
  <c r="K28" i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L20" i="1"/>
  <c r="K20" i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L29" i="1" l="1"/>
  <c r="I29" i="1"/>
  <c r="K29" i="1"/>
  <c r="B26" i="1" l="1"/>
  <c r="B27" i="1" s="1"/>
  <c r="B28" i="1" s="1"/>
</calcChain>
</file>

<file path=xl/sharedStrings.xml><?xml version="1.0" encoding="utf-8"?>
<sst xmlns="http://schemas.openxmlformats.org/spreadsheetml/2006/main" count="88" uniqueCount="81">
  <si>
    <t>Payroll Due Dates</t>
  </si>
  <si>
    <t>Yes</t>
  </si>
  <si>
    <t>Choose</t>
  </si>
  <si>
    <t>No</t>
  </si>
  <si>
    <t>Bereavement</t>
  </si>
  <si>
    <t>Family Medical</t>
  </si>
  <si>
    <t>Jury Duty</t>
  </si>
  <si>
    <t>Conference Use Only</t>
  </si>
  <si>
    <t>Maternity/Paternity</t>
  </si>
  <si>
    <t>Medical</t>
  </si>
  <si>
    <t>Subsidy</t>
  </si>
  <si>
    <t>Mentoring</t>
  </si>
  <si>
    <t>Name of absent                   CONTRACTED TEACHER</t>
  </si>
  <si>
    <t>Date of</t>
  </si>
  <si>
    <t>Start</t>
  </si>
  <si>
    <t>End</t>
  </si>
  <si>
    <t>Regular</t>
  </si>
  <si>
    <t>Overtime</t>
  </si>
  <si>
    <t>Total</t>
  </si>
  <si>
    <t>Personal</t>
  </si>
  <si>
    <t>Absence</t>
  </si>
  <si>
    <t>Time</t>
  </si>
  <si>
    <t>Hours</t>
  </si>
  <si>
    <t>Principal's Council</t>
  </si>
  <si>
    <t>Professional Growth Plan (Conf. Pays)</t>
  </si>
  <si>
    <t>School Activity</t>
  </si>
  <si>
    <t>Spring/Fall Ed. Council (NCC Pays)</t>
  </si>
  <si>
    <t>Union Workshop (Required Attendance)</t>
  </si>
  <si>
    <t>Small School Principal Admin. Time</t>
  </si>
  <si>
    <t xml:space="preserve"> </t>
  </si>
  <si>
    <t>Totals</t>
  </si>
  <si>
    <t>Substitute Name:</t>
  </si>
  <si>
    <t>Date:</t>
  </si>
  <si>
    <t>Signature</t>
  </si>
  <si>
    <t>Email completed and signed form to payroll@nccsda.com</t>
  </si>
  <si>
    <t>Principal or Business Manager</t>
  </si>
  <si>
    <t xml:space="preserve">to    </t>
  </si>
  <si>
    <t>School Name:</t>
  </si>
  <si>
    <t>For Pay Period:</t>
  </si>
  <si>
    <r>
      <t>No one is to begin work until TB, Livescan (Fingerprinting), and</t>
    </r>
    <r>
      <rPr>
        <b/>
        <sz val="11"/>
        <color rgb="FFFFFFFF"/>
        <rFont val="Arial"/>
        <family val="2"/>
      </rPr>
      <t xml:space="preserve"> all paperwork</t>
    </r>
    <r>
      <rPr>
        <b/>
        <sz val="11"/>
        <color indexed="9"/>
        <rFont val="Arial"/>
        <family val="2"/>
      </rPr>
      <t xml:space="preserve"> is completed and </t>
    </r>
  </si>
  <si>
    <t>NOTES (Type below):</t>
  </si>
  <si>
    <t>Accreditation Team</t>
  </si>
  <si>
    <t>REASONS</t>
  </si>
  <si>
    <t>SCHOOL NAME</t>
  </si>
  <si>
    <t>Bayside - ERI 16</t>
  </si>
  <si>
    <t>Chico Oaks - ERI 10</t>
  </si>
  <si>
    <t>Crescent City - ERI 20</t>
  </si>
  <si>
    <t>Echo Ridge - ERI 15</t>
  </si>
  <si>
    <t>El Dorado - ERI 25</t>
  </si>
  <si>
    <t>Feather River - ERI 10</t>
  </si>
  <si>
    <t>Foothills - ERI 18</t>
  </si>
  <si>
    <t>Orangevale - ERI 11</t>
  </si>
  <si>
    <t>PUC Elementary - ERI 18</t>
  </si>
  <si>
    <t>PUC Prep - ERI 18</t>
  </si>
  <si>
    <t>Paradise Academy - ERI 10</t>
  </si>
  <si>
    <t>Paradise Elementary - ERI 10</t>
  </si>
  <si>
    <t>Pine Hills - ERI 13</t>
  </si>
  <si>
    <t>Pleasant Hill - ERI 17</t>
  </si>
  <si>
    <t>Redding - ERI 7</t>
  </si>
  <si>
    <t>Redwood - ERI 14</t>
  </si>
  <si>
    <t>Rio Lindo</t>
  </si>
  <si>
    <t>Sacramento - ERI 11</t>
  </si>
  <si>
    <t>Tracy - ERI 6</t>
  </si>
  <si>
    <t>Ukiah - ERI 24</t>
  </si>
  <si>
    <t>Vacaville - ERI 12</t>
  </si>
  <si>
    <t>Westlake - ERI 4</t>
  </si>
  <si>
    <t>Yreka - ERI 5</t>
  </si>
  <si>
    <t>Galt - ERI 11</t>
  </si>
  <si>
    <t>Hilltop Christian - ERI 17</t>
  </si>
  <si>
    <t>Lodi Academy - ERI 6</t>
  </si>
  <si>
    <t>Lodi Elementary - ERI 6</t>
  </si>
  <si>
    <t>Middletown - ERI 4</t>
  </si>
  <si>
    <t>Napa Christian - ERI 18</t>
  </si>
  <si>
    <t>REASON</t>
  </si>
  <si>
    <t>(Select from drop down list)</t>
  </si>
  <si>
    <t>clearance has been issued by Human Resources.</t>
  </si>
  <si>
    <t>Use drop-down to choose school name</t>
  </si>
  <si>
    <r>
      <t>Hours worked each pay period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are due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by </t>
    </r>
    <r>
      <rPr>
        <b/>
        <u/>
        <sz val="10"/>
        <rFont val="Arial"/>
        <family val="2"/>
      </rPr>
      <t>noon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the following Monday.</t>
    </r>
  </si>
  <si>
    <t>Other- Please Explain in Notes Below</t>
  </si>
  <si>
    <t>Northern California Conference  -  2026-2027 Substitute Teacher Hourly Report for Contracted Teacher Absence</t>
  </si>
  <si>
    <t>Red Bluff - ERI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</si>
</sst>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mm/dd/yy;@"/>
    <numFmt numFmtId="165" formatCode="d\-ddd"/>
    <numFmt numFmtId="166" formatCode="[$-409]h:mm\ AM/PM;@"/>
    <numFmt numFmtId="167" formatCode="_(* #,##0.0000_);_(* \(#,##0.000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indexed="9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1"/>
      <color indexed="9"/>
      <name val="Arial"/>
      <family val="2"/>
    </font>
    <font>
      <sz val="8"/>
      <name val="Arial Narrow"/>
      <family val="2"/>
    </font>
    <font>
      <sz val="11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name val="Calibri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Arial"/>
      <family val="2"/>
    </font>
    <font>
      <b/>
      <sz val="11"/>
      <color rgb="FF0070C0"/>
      <name val="Arial"/>
      <family val="2"/>
    </font>
    <font>
      <sz val="8"/>
      <name val="Arial Nova"/>
      <family val="2"/>
    </font>
    <font>
      <b/>
      <sz val="12"/>
      <name val="Calibri"/>
      <family val="2"/>
    </font>
    <font>
      <b/>
      <u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ck">
        <color indexed="55"/>
      </left>
      <right/>
      <top/>
      <bottom/>
      <diagonal/>
    </border>
    <border>
      <left style="medium">
        <color indexed="64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ck">
        <color indexed="55"/>
      </left>
      <right/>
      <top/>
      <bottom style="thin">
        <color indexed="55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ck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55"/>
      </left>
      <right/>
      <top style="thin">
        <color indexed="55"/>
      </top>
      <bottom style="medium">
        <color indexed="8"/>
      </bottom>
      <diagonal/>
    </border>
    <border>
      <left/>
      <right style="thin">
        <color indexed="55"/>
      </right>
      <top style="thin">
        <color indexed="55"/>
      </top>
      <bottom style="medium">
        <color indexed="8"/>
      </bottom>
      <diagonal/>
    </border>
    <border>
      <left style="thick">
        <color indexed="55"/>
      </left>
      <right/>
      <top style="thin">
        <color indexed="55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ck">
        <color indexed="55"/>
      </left>
      <right/>
      <top style="medium">
        <color indexed="8"/>
      </top>
      <bottom style="medium">
        <color indexed="64"/>
      </bottom>
      <diagonal/>
    </border>
    <border>
      <left/>
      <right style="thin">
        <color indexed="55"/>
      </right>
      <top style="medium">
        <color indexed="8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8"/>
      </top>
      <bottom style="medium">
        <color indexed="64"/>
      </bottom>
      <diagonal/>
    </border>
    <border>
      <left style="thin">
        <color indexed="55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55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ck">
        <color indexed="55"/>
      </right>
      <top style="thin">
        <color indexed="55"/>
      </top>
      <bottom/>
      <diagonal/>
    </border>
    <border>
      <left/>
      <right/>
      <top/>
      <bottom style="thin">
        <color indexed="55"/>
      </bottom>
      <diagonal/>
    </border>
    <border>
      <left/>
      <right style="thick">
        <color indexed="55"/>
      </right>
      <top/>
      <bottom style="thin">
        <color indexed="55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0" fillId="0" borderId="25" xfId="0" applyBorder="1" applyAlignment="1" applyProtection="1">
      <alignment shrinkToFit="1"/>
      <protection locked="0"/>
    </xf>
    <xf numFmtId="166" fontId="0" fillId="0" borderId="20" xfId="0" applyNumberFormat="1" applyBorder="1" applyProtection="1">
      <protection locked="0"/>
    </xf>
    <xf numFmtId="166" fontId="0" fillId="0" borderId="21" xfId="0" applyNumberFormat="1" applyBorder="1" applyProtection="1">
      <protection locked="0"/>
    </xf>
    <xf numFmtId="43" fontId="11" fillId="0" borderId="27" xfId="1" applyFont="1" applyFill="1" applyBorder="1" applyProtection="1"/>
    <xf numFmtId="0" fontId="5" fillId="0" borderId="25" xfId="0" applyFont="1" applyBorder="1" applyAlignment="1" applyProtection="1">
      <alignment shrinkToFit="1"/>
      <protection locked="0"/>
    </xf>
    <xf numFmtId="167" fontId="11" fillId="0" borderId="26" xfId="1" applyNumberFormat="1" applyFont="1" applyFill="1" applyBorder="1" applyProtection="1"/>
    <xf numFmtId="43" fontId="0" fillId="0" borderId="40" xfId="1" applyFont="1" applyBorder="1" applyProtection="1"/>
    <xf numFmtId="43" fontId="0" fillId="0" borderId="41" xfId="1" applyFont="1" applyBorder="1" applyProtection="1"/>
    <xf numFmtId="43" fontId="5" fillId="0" borderId="42" xfId="1" applyFont="1" applyBorder="1" applyAlignment="1" applyProtection="1">
      <alignment horizontal="center"/>
    </xf>
    <xf numFmtId="0" fontId="3" fillId="0" borderId="0" xfId="0" applyFont="1"/>
    <xf numFmtId="16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0" fontId="5" fillId="0" borderId="0" xfId="0" applyFont="1"/>
    <xf numFmtId="14" fontId="16" fillId="0" borderId="0" xfId="0" applyNumberFormat="1" applyFont="1"/>
    <xf numFmtId="0" fontId="8" fillId="0" borderId="0" xfId="0" applyFont="1"/>
    <xf numFmtId="0" fontId="6" fillId="0" borderId="0" xfId="0" applyFont="1" applyAlignment="1">
      <alignment wrapText="1"/>
    </xf>
    <xf numFmtId="0" fontId="8" fillId="0" borderId="16" xfId="0" applyFont="1" applyBorder="1"/>
    <xf numFmtId="0" fontId="10" fillId="0" borderId="18" xfId="0" applyFont="1" applyBorder="1"/>
    <xf numFmtId="0" fontId="10" fillId="0" borderId="17" xfId="0" applyFont="1" applyBorder="1"/>
    <xf numFmtId="0" fontId="10" fillId="0" borderId="15" xfId="0" applyFont="1" applyBorder="1" applyAlignment="1">
      <alignment horizontal="center"/>
    </xf>
    <xf numFmtId="0" fontId="0" fillId="0" borderId="0" xfId="0" applyAlignment="1">
      <alignment horizontal="center" wrapText="1"/>
    </xf>
    <xf numFmtId="165" fontId="0" fillId="0" borderId="26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35" xfId="0" applyBorder="1" applyAlignment="1">
      <alignment horizontal="center"/>
    </xf>
    <xf numFmtId="0" fontId="0" fillId="6" borderId="36" xfId="0" applyFill="1" applyBorder="1"/>
    <xf numFmtId="0" fontId="0" fillId="6" borderId="37" xfId="0" applyFill="1" applyBorder="1"/>
    <xf numFmtId="0" fontId="12" fillId="6" borderId="37" xfId="0" applyFont="1" applyFill="1" applyBorder="1"/>
    <xf numFmtId="0" fontId="0" fillId="0" borderId="18" xfId="0" applyBorder="1"/>
    <xf numFmtId="0" fontId="6" fillId="0" borderId="0" xfId="0" applyFont="1"/>
    <xf numFmtId="0" fontId="4" fillId="0" borderId="0" xfId="0" applyFont="1"/>
    <xf numFmtId="0" fontId="5" fillId="0" borderId="43" xfId="0" applyFont="1" applyBorder="1"/>
    <xf numFmtId="0" fontId="7" fillId="0" borderId="0" xfId="0" applyFont="1" applyAlignment="1">
      <alignment wrapText="1"/>
    </xf>
    <xf numFmtId="0" fontId="13" fillId="0" borderId="0" xfId="0" applyFont="1"/>
    <xf numFmtId="0" fontId="0" fillId="0" borderId="0" xfId="0" applyProtection="1">
      <protection locked="0"/>
    </xf>
    <xf numFmtId="164" fontId="0" fillId="9" borderId="0" xfId="0" applyNumberFormat="1" applyFill="1"/>
    <xf numFmtId="14" fontId="16" fillId="9" borderId="0" xfId="0" applyNumberFormat="1" applyFont="1" applyFill="1"/>
    <xf numFmtId="14" fontId="15" fillId="9" borderId="0" xfId="0" applyNumberFormat="1" applyFont="1" applyFill="1"/>
    <xf numFmtId="0" fontId="5" fillId="0" borderId="0" xfId="0" applyFont="1" applyAlignment="1">
      <alignment horizontal="right"/>
    </xf>
    <xf numFmtId="0" fontId="0" fillId="9" borderId="0" xfId="0" applyFill="1" applyAlignment="1">
      <alignment horizontal="right"/>
    </xf>
    <xf numFmtId="164" fontId="0" fillId="0" borderId="0" xfId="0" applyNumberFormat="1" applyProtection="1">
      <protection locked="0"/>
    </xf>
    <xf numFmtId="0" fontId="8" fillId="0" borderId="15" xfId="0" applyFont="1" applyBorder="1"/>
    <xf numFmtId="0" fontId="12" fillId="0" borderId="0" xfId="0" applyFont="1"/>
    <xf numFmtId="0" fontId="20" fillId="0" borderId="21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0" fontId="20" fillId="0" borderId="17" xfId="0" applyFont="1" applyBorder="1"/>
    <xf numFmtId="0" fontId="20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15" fillId="0" borderId="0" xfId="0" applyFont="1" applyAlignment="1">
      <alignment horizontal="left"/>
    </xf>
    <xf numFmtId="0" fontId="21" fillId="0" borderId="45" xfId="0" applyFont="1" applyBorder="1" applyAlignment="1">
      <alignment horizontal="left"/>
    </xf>
    <xf numFmtId="0" fontId="21" fillId="0" borderId="45" xfId="0" applyFont="1" applyBorder="1" applyAlignment="1">
      <alignment horizontal="left" wrapText="1"/>
    </xf>
    <xf numFmtId="0" fontId="6" fillId="0" borderId="6" xfId="0" applyFont="1" applyBorder="1"/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 wrapText="1"/>
    </xf>
    <xf numFmtId="0" fontId="6" fillId="4" borderId="1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15" fillId="9" borderId="4" xfId="0" applyFont="1" applyFill="1" applyBorder="1" applyAlignment="1" applyProtection="1">
      <alignment horizontal="left"/>
      <protection locked="0"/>
    </xf>
    <xf numFmtId="0" fontId="16" fillId="0" borderId="0" xfId="0" applyFont="1" applyAlignment="1">
      <alignment horizontal="left"/>
    </xf>
    <xf numFmtId="0" fontId="16" fillId="9" borderId="4" xfId="0" applyFont="1" applyFill="1" applyBorder="1" applyAlignment="1" applyProtection="1">
      <alignment horizontal="left"/>
      <protection locked="0"/>
    </xf>
    <xf numFmtId="0" fontId="9" fillId="2" borderId="10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wrapText="1"/>
    </xf>
    <xf numFmtId="0" fontId="20" fillId="0" borderId="19" xfId="0" applyFont="1" applyBorder="1" applyAlignment="1">
      <alignment horizontal="center" wrapText="1"/>
    </xf>
    <xf numFmtId="0" fontId="20" fillId="0" borderId="18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3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17" fillId="7" borderId="27" xfId="0" applyFont="1" applyFill="1" applyBorder="1" applyAlignment="1" applyProtection="1">
      <alignment horizontal="center" shrinkToFit="1"/>
      <protection locked="0"/>
    </xf>
    <xf numFmtId="0" fontId="17" fillId="7" borderId="28" xfId="0" applyFont="1" applyFill="1" applyBorder="1" applyAlignment="1" applyProtection="1">
      <alignment horizontal="center" shrinkToFit="1"/>
      <protection locked="0"/>
    </xf>
    <xf numFmtId="43" fontId="11" fillId="0" borderId="29" xfId="1" applyFont="1" applyFill="1" applyBorder="1" applyAlignment="1" applyProtection="1">
      <alignment horizontal="center"/>
    </xf>
    <xf numFmtId="43" fontId="11" fillId="0" borderId="28" xfId="1" applyFont="1" applyFill="1" applyBorder="1" applyAlignment="1" applyProtection="1">
      <alignment horizontal="center"/>
    </xf>
    <xf numFmtId="0" fontId="5" fillId="0" borderId="0" xfId="0" applyFont="1" applyAlignment="1">
      <alignment horizontal="center" wrapText="1"/>
    </xf>
    <xf numFmtId="0" fontId="14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17" fillId="7" borderId="32" xfId="0" applyFont="1" applyFill="1" applyBorder="1" applyAlignment="1" applyProtection="1">
      <alignment horizontal="center" shrinkToFit="1"/>
      <protection locked="0"/>
    </xf>
    <xf numFmtId="0" fontId="17" fillId="7" borderId="33" xfId="0" applyFont="1" applyFill="1" applyBorder="1" applyAlignment="1" applyProtection="1">
      <alignment horizontal="center" shrinkToFit="1"/>
      <protection locked="0"/>
    </xf>
    <xf numFmtId="43" fontId="11" fillId="0" borderId="34" xfId="1" applyFont="1" applyFill="1" applyBorder="1" applyAlignment="1" applyProtection="1">
      <alignment horizontal="center"/>
    </xf>
    <xf numFmtId="43" fontId="11" fillId="0" borderId="33" xfId="1" applyFont="1" applyFill="1" applyBorder="1" applyAlignment="1" applyProtection="1">
      <alignment horizontal="center"/>
    </xf>
    <xf numFmtId="43" fontId="0" fillId="0" borderId="38" xfId="1" applyFont="1" applyBorder="1" applyAlignment="1" applyProtection="1">
      <alignment horizontal="center"/>
    </xf>
    <xf numFmtId="43" fontId="0" fillId="0" borderId="39" xfId="1" applyFont="1" applyBorder="1" applyAlignment="1" applyProtection="1">
      <alignment horizontal="center"/>
    </xf>
    <xf numFmtId="0" fontId="19" fillId="0" borderId="46" xfId="0" applyFont="1" applyBorder="1" applyAlignment="1" applyProtection="1">
      <alignment horizontal="left" vertical="top"/>
      <protection locked="0"/>
    </xf>
    <xf numFmtId="0" fontId="19" fillId="0" borderId="47" xfId="0" applyFont="1" applyBorder="1" applyAlignment="1" applyProtection="1">
      <alignment horizontal="left" vertical="top"/>
      <protection locked="0"/>
    </xf>
    <xf numFmtId="0" fontId="19" fillId="0" borderId="48" xfId="0" applyFont="1" applyBorder="1" applyAlignment="1" applyProtection="1">
      <alignment horizontal="left" vertical="top"/>
      <protection locked="0"/>
    </xf>
    <xf numFmtId="0" fontId="19" fillId="0" borderId="16" xfId="0" applyFont="1" applyBorder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19" fillId="0" borderId="43" xfId="0" applyFont="1" applyBorder="1" applyAlignment="1" applyProtection="1">
      <alignment horizontal="left" vertical="top"/>
      <protection locked="0"/>
    </xf>
    <xf numFmtId="0" fontId="19" fillId="0" borderId="21" xfId="0" applyFont="1" applyBorder="1" applyAlignment="1" applyProtection="1">
      <alignment horizontal="left" vertical="top"/>
      <protection locked="0"/>
    </xf>
    <xf numFmtId="0" fontId="19" fillId="0" borderId="49" xfId="0" applyFont="1" applyBorder="1" applyAlignment="1" applyProtection="1">
      <alignment horizontal="left" vertical="top"/>
      <protection locked="0"/>
    </xf>
    <xf numFmtId="0" fontId="19" fillId="0" borderId="50" xfId="0" applyFont="1" applyBorder="1" applyAlignment="1" applyProtection="1">
      <alignment horizontal="left" vertical="top"/>
      <protection locked="0"/>
    </xf>
    <xf numFmtId="0" fontId="13" fillId="8" borderId="0" xfId="0" applyFont="1" applyFill="1" applyAlignment="1">
      <alignment horizontal="center"/>
    </xf>
    <xf numFmtId="0" fontId="13" fillId="8" borderId="43" xfId="0" applyFont="1" applyFill="1" applyBorder="1" applyAlignment="1">
      <alignment horizontal="center"/>
    </xf>
    <xf numFmtId="0" fontId="6" fillId="0" borderId="0" xfId="0" applyFont="1" applyAlignment="1" applyProtection="1">
      <alignment horizontal="center"/>
      <protection locked="0"/>
    </xf>
    <xf numFmtId="0" fontId="6" fillId="0" borderId="44" xfId="0" applyFont="1" applyBorder="1" applyAlignment="1" applyProtection="1">
      <alignment horizontal="center"/>
      <protection locked="0"/>
    </xf>
    <xf numFmtId="0" fontId="10" fillId="5" borderId="0" xfId="0" applyFont="1" applyFill="1" applyAlignment="1">
      <alignment horizontal="center"/>
    </xf>
    <xf numFmtId="0" fontId="10" fillId="4" borderId="13" xfId="0" applyFont="1" applyFill="1" applyBorder="1" applyAlignment="1">
      <alignment horizontal="center"/>
    </xf>
    <xf numFmtId="0" fontId="10" fillId="4" borderId="24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25" dropStyle="combo" dx="16" fmlaLink="$IO$1" fmlaRange="$IP$2:$IP$28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3</xdr:row>
          <xdr:rowOff>38100</xdr:rowOff>
        </xdr:from>
        <xdr:to>
          <xdr:col>2</xdr:col>
          <xdr:colOff>342900</xdr:colOff>
          <xdr:row>3</xdr:row>
          <xdr:rowOff>285750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3E913-5ED7-4942-A133-5B1DF41FE9C1}">
  <sheetPr codeName="Sheet1"/>
  <dimension ref="A1:IS59"/>
  <sheetViews>
    <sheetView showGridLines="0" tabSelected="1" zoomScaleNormal="100" workbookViewId="0">
      <selection activeCell="B2" sqref="B2:F2"/>
    </sheetView>
  </sheetViews>
  <sheetFormatPr defaultRowHeight="15" x14ac:dyDescent="0.25"/>
  <cols>
    <col min="1" max="1" width="20.140625" customWidth="1"/>
    <col min="2" max="2" width="10.140625" customWidth="1"/>
    <col min="3" max="3" width="11.28515625" customWidth="1"/>
    <col min="4" max="4" width="11.42578125" customWidth="1"/>
    <col min="5" max="6" width="9.85546875" customWidth="1"/>
    <col min="7" max="8" width="8.7109375" customWidth="1"/>
    <col min="9" max="9" width="2.7109375" customWidth="1"/>
    <col min="10" max="10" width="6.7109375" customWidth="1"/>
    <col min="11" max="12" width="8.5703125" customWidth="1"/>
    <col min="13" max="13" width="12.7109375" customWidth="1"/>
    <col min="14" max="14" width="8.85546875" customWidth="1"/>
    <col min="244" max="244" width="6.7109375" customWidth="1"/>
    <col min="245" max="245" width="6.85546875" customWidth="1"/>
    <col min="246" max="246" width="31.42578125" customWidth="1"/>
    <col min="250" max="251" width="11.85546875" bestFit="1" customWidth="1"/>
  </cols>
  <sheetData>
    <row r="1" spans="1:253" ht="17.25" thickBot="1" x14ac:dyDescent="0.3">
      <c r="A1" s="65" t="s">
        <v>79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10"/>
      <c r="O1" s="66" t="s">
        <v>0</v>
      </c>
      <c r="P1" s="67"/>
      <c r="Q1" s="67"/>
      <c r="R1" s="67"/>
      <c r="S1" s="68"/>
      <c r="IO1" s="37">
        <v>1</v>
      </c>
      <c r="IP1" s="43" t="str">
        <f>VLOOKUP(IO1,IO2:IQ26,2,FALSE)</f>
        <v>Choose</v>
      </c>
      <c r="IQ1" s="43">
        <f>VLOOKUP(IO1,IO2:IQ26,3,FALSE)</f>
        <v>0</v>
      </c>
      <c r="IS1" t="s">
        <v>1</v>
      </c>
    </row>
    <row r="2" spans="1:253" ht="24" customHeight="1" x14ac:dyDescent="0.25">
      <c r="A2" s="12" t="s">
        <v>37</v>
      </c>
      <c r="B2" s="69"/>
      <c r="C2" s="69"/>
      <c r="D2" s="69"/>
      <c r="E2" s="69"/>
      <c r="F2" s="69"/>
      <c r="O2" s="74" t="s">
        <v>77</v>
      </c>
      <c r="P2" s="75"/>
      <c r="Q2" s="75"/>
      <c r="R2" s="75"/>
      <c r="S2" s="76"/>
      <c r="IL2" s="13" t="s">
        <v>43</v>
      </c>
      <c r="IM2" s="13" t="s">
        <v>42</v>
      </c>
      <c r="IO2">
        <v>1</v>
      </c>
      <c r="IP2" s="38" t="s">
        <v>2</v>
      </c>
      <c r="IQ2" s="11"/>
      <c r="IS2" t="s">
        <v>3</v>
      </c>
    </row>
    <row r="3" spans="1:253" ht="6.75" customHeight="1" x14ac:dyDescent="0.25">
      <c r="A3" s="12"/>
      <c r="B3" s="57"/>
      <c r="C3" s="57"/>
      <c r="D3" s="57"/>
      <c r="E3" s="57"/>
      <c r="F3" s="57"/>
      <c r="O3" s="77"/>
      <c r="P3" s="78"/>
      <c r="Q3" s="78"/>
      <c r="R3" s="78"/>
      <c r="S3" s="79"/>
      <c r="IL3" s="13" t="s">
        <v>76</v>
      </c>
      <c r="IM3" s="14" t="s">
        <v>41</v>
      </c>
      <c r="IO3">
        <v>2</v>
      </c>
      <c r="IP3" s="39">
        <v>46201</v>
      </c>
      <c r="IQ3" s="15">
        <f>IP3+13</f>
        <v>46214</v>
      </c>
    </row>
    <row r="4" spans="1:253" ht="24.75" customHeight="1" x14ac:dyDescent="0.25">
      <c r="A4" s="41" t="s">
        <v>38</v>
      </c>
      <c r="B4" s="42"/>
      <c r="C4" s="42" t="s">
        <v>36</v>
      </c>
      <c r="D4" s="55" t="str">
        <f>IF(IO1&gt;1,VLOOKUP(IO1,IO2:IQ27,3,FALSE),"")</f>
        <v/>
      </c>
      <c r="O4" s="80"/>
      <c r="P4" s="81"/>
      <c r="Q4" s="81"/>
      <c r="R4" s="81"/>
      <c r="S4" s="82"/>
      <c r="IL4" t="s">
        <v>44</v>
      </c>
      <c r="IM4" s="14" t="s">
        <v>4</v>
      </c>
      <c r="IO4">
        <v>3</v>
      </c>
      <c r="IP4" s="39">
        <v>46215</v>
      </c>
      <c r="IQ4" s="15">
        <f>IP4+13</f>
        <v>46228</v>
      </c>
    </row>
    <row r="5" spans="1:253" ht="15" customHeight="1" x14ac:dyDescent="0.25">
      <c r="B5" s="54"/>
      <c r="C5" s="16"/>
      <c r="D5" s="54"/>
      <c r="IL5" t="s">
        <v>45</v>
      </c>
      <c r="IM5" s="14" t="s">
        <v>5</v>
      </c>
      <c r="IO5">
        <v>4</v>
      </c>
      <c r="IP5" s="39">
        <v>46229</v>
      </c>
      <c r="IQ5" s="15">
        <f t="shared" ref="IQ5:IQ28" si="0">IP5+13</f>
        <v>46242</v>
      </c>
    </row>
    <row r="6" spans="1:253" ht="20.25" customHeight="1" x14ac:dyDescent="0.25">
      <c r="A6" s="12" t="s">
        <v>31</v>
      </c>
      <c r="B6" s="71"/>
      <c r="C6" s="71"/>
      <c r="D6" s="71"/>
      <c r="E6" s="12" t="s">
        <v>32</v>
      </c>
      <c r="F6" s="71"/>
      <c r="G6" s="71"/>
      <c r="K6" s="12"/>
      <c r="L6" s="70"/>
      <c r="M6" s="70"/>
      <c r="O6" s="22"/>
      <c r="P6" s="22"/>
      <c r="Q6" s="22"/>
      <c r="R6" s="22"/>
      <c r="IL6" t="s">
        <v>46</v>
      </c>
      <c r="IM6" s="14" t="s">
        <v>6</v>
      </c>
      <c r="IO6">
        <v>5</v>
      </c>
      <c r="IP6" s="39">
        <v>46243</v>
      </c>
      <c r="IQ6" s="15">
        <f t="shared" si="0"/>
        <v>46256</v>
      </c>
    </row>
    <row r="7" spans="1:253" ht="4.5" customHeight="1" thickBot="1" x14ac:dyDescent="0.3">
      <c r="O7" s="22"/>
      <c r="P7" s="22"/>
      <c r="Q7" s="22"/>
      <c r="R7" s="22"/>
      <c r="IL7" t="s">
        <v>47</v>
      </c>
      <c r="IM7" s="14" t="s">
        <v>8</v>
      </c>
      <c r="IO7">
        <v>6</v>
      </c>
      <c r="IP7" s="39">
        <v>46257</v>
      </c>
      <c r="IQ7" s="15">
        <f t="shared" si="0"/>
        <v>46270</v>
      </c>
    </row>
    <row r="8" spans="1:253" ht="16.5" customHeight="1" x14ac:dyDescent="0.25">
      <c r="A8" s="61" t="s">
        <v>39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3" t="s">
        <v>7</v>
      </c>
      <c r="N8" s="17"/>
      <c r="O8" s="16"/>
      <c r="P8" s="16"/>
      <c r="Q8" s="16"/>
      <c r="R8" s="16"/>
      <c r="S8" s="16"/>
      <c r="IL8" t="s">
        <v>48</v>
      </c>
      <c r="IM8" s="14" t="s">
        <v>9</v>
      </c>
      <c r="IO8">
        <v>7</v>
      </c>
      <c r="IP8" s="39">
        <v>46271</v>
      </c>
      <c r="IQ8" s="15">
        <f t="shared" si="0"/>
        <v>46284</v>
      </c>
    </row>
    <row r="9" spans="1:253" ht="15.75" x14ac:dyDescent="0.25">
      <c r="A9" s="72" t="s">
        <v>75</v>
      </c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64"/>
      <c r="N9" s="17"/>
      <c r="IL9" s="16" t="s">
        <v>49</v>
      </c>
      <c r="IM9" s="14" t="s">
        <v>11</v>
      </c>
      <c r="IO9">
        <v>8</v>
      </c>
      <c r="IP9" s="39">
        <v>46285</v>
      </c>
      <c r="IQ9" s="15">
        <f t="shared" si="0"/>
        <v>46298</v>
      </c>
    </row>
    <row r="10" spans="1:253" ht="10.5" customHeight="1" x14ac:dyDescent="0.25">
      <c r="A10" s="50"/>
      <c r="B10" s="51"/>
      <c r="C10" s="52"/>
      <c r="D10" s="53"/>
      <c r="E10" s="44"/>
      <c r="F10" s="44"/>
      <c r="G10" s="44"/>
      <c r="H10" s="18"/>
      <c r="I10" s="19"/>
      <c r="J10" s="20"/>
      <c r="K10" s="21"/>
      <c r="L10" s="18"/>
      <c r="M10" s="118" t="s">
        <v>10</v>
      </c>
      <c r="N10" s="117"/>
      <c r="IL10" t="s">
        <v>50</v>
      </c>
      <c r="IM10" s="14" t="s">
        <v>19</v>
      </c>
      <c r="IO10">
        <v>9</v>
      </c>
      <c r="IP10" s="39">
        <v>46299</v>
      </c>
      <c r="IQ10" s="15">
        <f t="shared" si="0"/>
        <v>46312</v>
      </c>
    </row>
    <row r="11" spans="1:253" ht="10.5" customHeight="1" x14ac:dyDescent="0.25">
      <c r="A11" s="83" t="s">
        <v>12</v>
      </c>
      <c r="B11" s="47" t="s">
        <v>13</v>
      </c>
      <c r="C11" s="90" t="s">
        <v>73</v>
      </c>
      <c r="D11" s="86"/>
      <c r="E11" s="47" t="s">
        <v>14</v>
      </c>
      <c r="F11" s="47" t="s">
        <v>15</v>
      </c>
      <c r="G11" s="47" t="s">
        <v>14</v>
      </c>
      <c r="H11" s="48" t="s">
        <v>15</v>
      </c>
      <c r="I11" s="85" t="s">
        <v>16</v>
      </c>
      <c r="J11" s="86"/>
      <c r="K11" s="47" t="s">
        <v>17</v>
      </c>
      <c r="L11" s="48" t="s">
        <v>18</v>
      </c>
      <c r="M11" s="118"/>
      <c r="N11" s="117"/>
      <c r="O11" s="56"/>
      <c r="P11" s="56"/>
      <c r="Q11" s="56"/>
      <c r="R11" s="56"/>
      <c r="IL11" t="s">
        <v>67</v>
      </c>
      <c r="IM11" s="16" t="s">
        <v>23</v>
      </c>
      <c r="IN11" s="16"/>
      <c r="IO11">
        <v>10</v>
      </c>
      <c r="IP11" s="39">
        <v>46313</v>
      </c>
      <c r="IQ11" s="15">
        <f t="shared" si="0"/>
        <v>46326</v>
      </c>
    </row>
    <row r="12" spans="1:253" s="16" customFormat="1" ht="10.5" customHeight="1" x14ac:dyDescent="0.25">
      <c r="A12" s="84"/>
      <c r="B12" s="49" t="s">
        <v>20</v>
      </c>
      <c r="C12" s="87" t="s">
        <v>74</v>
      </c>
      <c r="D12" s="88"/>
      <c r="E12" s="49" t="s">
        <v>21</v>
      </c>
      <c r="F12" s="49" t="s">
        <v>21</v>
      </c>
      <c r="G12" s="49" t="s">
        <v>21</v>
      </c>
      <c r="H12" s="46" t="s">
        <v>21</v>
      </c>
      <c r="I12" s="89" t="s">
        <v>22</v>
      </c>
      <c r="J12" s="88"/>
      <c r="K12" s="49" t="s">
        <v>22</v>
      </c>
      <c r="L12" s="46" t="s">
        <v>22</v>
      </c>
      <c r="M12" s="119"/>
      <c r="N12" s="117"/>
      <c r="O12" s="56"/>
      <c r="P12" s="56"/>
      <c r="Q12" s="56"/>
      <c r="R12" s="56"/>
      <c r="S12"/>
      <c r="IL12" t="s">
        <v>68</v>
      </c>
      <c r="IM12" s="14" t="s">
        <v>24</v>
      </c>
      <c r="IN12"/>
      <c r="IO12">
        <v>11</v>
      </c>
      <c r="IP12" s="39">
        <v>46327</v>
      </c>
      <c r="IQ12" s="15">
        <f t="shared" si="0"/>
        <v>46340</v>
      </c>
    </row>
    <row r="13" spans="1:253" ht="16.5" customHeight="1" x14ac:dyDescent="0.25">
      <c r="A13" s="1"/>
      <c r="B13" s="23" t="str">
        <f>IF(IO1&gt;1,VLOOKUP(IO1,IO2:IQ28,2,FALSE),"")</f>
        <v/>
      </c>
      <c r="C13" s="91"/>
      <c r="D13" s="92"/>
      <c r="E13" s="2"/>
      <c r="F13" s="2"/>
      <c r="G13" s="2"/>
      <c r="H13" s="3"/>
      <c r="I13" s="93" t="str">
        <f t="shared" ref="I13:I14" si="1">IF((E13=FALSE),"",ROUND(IF(AND(E13&gt;0)*(L13&gt;8),8,L13),2))</f>
        <v/>
      </c>
      <c r="J13" s="94"/>
      <c r="K13" s="6" t="str">
        <f>IF((E13=FALSE),"",IF((L13&lt;=8),"",ROUND(IF(E13&gt;0,IF(L13&gt;12,4,IF(L13&gt;8,L13-8,"")),""),2)))</f>
        <v/>
      </c>
      <c r="L13" s="4" t="str">
        <f>IF((E13=FALSE),"",ROUND(IF(E13&gt;0,SUM(IF(F13=0,0,IF((+F13-E13)*24&lt;0,(+F13-E13)*24+12,(+F13-E13)*24))+IF(H13=0,0,IF((+H13-G13)*24&lt;0,(+H13-G13)*24+12,(+H13-G13)*24))),""),2))</f>
        <v/>
      </c>
      <c r="M13" s="24"/>
      <c r="O13" s="56"/>
      <c r="P13" s="56"/>
      <c r="Q13" s="56"/>
      <c r="R13" s="56"/>
      <c r="IL13" t="s">
        <v>69</v>
      </c>
      <c r="IM13" s="14" t="s">
        <v>25</v>
      </c>
      <c r="IO13">
        <v>12</v>
      </c>
      <c r="IP13" s="39">
        <v>46341</v>
      </c>
      <c r="IQ13" s="15">
        <f t="shared" si="0"/>
        <v>46354</v>
      </c>
    </row>
    <row r="14" spans="1:253" ht="16.5" customHeight="1" x14ac:dyDescent="0.25">
      <c r="A14" s="1"/>
      <c r="B14" s="23" t="str">
        <f t="shared" ref="B14:B25" si="2">IF(IO$1&gt;1,B13+1,"")</f>
        <v/>
      </c>
      <c r="C14" s="91"/>
      <c r="D14" s="92"/>
      <c r="E14" s="2"/>
      <c r="F14" s="2"/>
      <c r="G14" s="2"/>
      <c r="H14" s="3"/>
      <c r="I14" s="93" t="str">
        <f t="shared" si="1"/>
        <v/>
      </c>
      <c r="J14" s="94"/>
      <c r="K14" s="6" t="str">
        <f t="shared" ref="K14:K28" si="3">IF((E14=FALSE),"",IF((L14&lt;=8),"",ROUND(IF(E14&gt;0,IF(L14&gt;12,4,IF(L14&gt;8,L14-8,"")),""),2)))</f>
        <v/>
      </c>
      <c r="L14" s="4" t="str">
        <f t="shared" ref="L14:L28" si="4">IF((E14=FALSE),"",ROUND(IF(E14&gt;0,SUM(IF(F14=0,0,IF((+F14-E14)*24&lt;0,(+F14-E14)*24+12,(+F14-E14)*24))+IF(H14=0,0,IF((+H14-G14)*24&lt;0,(+H14-G14)*24+12,(+H14-G14)*24))),""),2))</f>
        <v/>
      </c>
      <c r="M14" s="25"/>
      <c r="O14" s="26"/>
      <c r="P14" s="26"/>
      <c r="Q14" s="26"/>
      <c r="R14" s="26"/>
      <c r="IL14" t="s">
        <v>70</v>
      </c>
      <c r="IM14" s="14" t="s">
        <v>26</v>
      </c>
      <c r="IO14">
        <v>13</v>
      </c>
      <c r="IP14" s="39">
        <v>46355</v>
      </c>
      <c r="IQ14" s="15">
        <f t="shared" si="0"/>
        <v>46368</v>
      </c>
    </row>
    <row r="15" spans="1:253" ht="16.5" customHeight="1" x14ac:dyDescent="0.25">
      <c r="A15" s="5"/>
      <c r="B15" s="23" t="str">
        <f t="shared" si="2"/>
        <v/>
      </c>
      <c r="C15" s="91"/>
      <c r="D15" s="92"/>
      <c r="E15" s="2"/>
      <c r="F15" s="2"/>
      <c r="G15" s="2"/>
      <c r="H15" s="3"/>
      <c r="I15" s="93" t="str">
        <f>IF((E15=FALSE),"",ROUND(IF(AND(E15&gt;0)*(L15&gt;8),8,L15),2))</f>
        <v/>
      </c>
      <c r="J15" s="94"/>
      <c r="K15" s="6" t="str">
        <f t="shared" si="3"/>
        <v/>
      </c>
      <c r="L15" s="4" t="str">
        <f t="shared" si="4"/>
        <v/>
      </c>
      <c r="M15" s="24"/>
      <c r="O15" s="95"/>
      <c r="P15" s="95"/>
      <c r="Q15" s="95"/>
      <c r="R15" s="95"/>
      <c r="IL15" t="s">
        <v>71</v>
      </c>
      <c r="IM15" s="14" t="s">
        <v>27</v>
      </c>
      <c r="IO15">
        <v>14</v>
      </c>
      <c r="IP15" s="39">
        <v>46369</v>
      </c>
      <c r="IQ15" s="15">
        <f t="shared" si="0"/>
        <v>46382</v>
      </c>
    </row>
    <row r="16" spans="1:253" ht="16.5" customHeight="1" x14ac:dyDescent="0.25">
      <c r="A16" s="1"/>
      <c r="B16" s="23" t="str">
        <f t="shared" si="2"/>
        <v/>
      </c>
      <c r="C16" s="91"/>
      <c r="D16" s="92"/>
      <c r="E16" s="2"/>
      <c r="F16" s="2"/>
      <c r="G16" s="2"/>
      <c r="H16" s="3"/>
      <c r="I16" s="93" t="str">
        <f>IF((E16=FALSE),"",ROUND(IF(AND(E16&gt;0)*(L16&gt;8),8,L16),2))</f>
        <v/>
      </c>
      <c r="J16" s="94"/>
      <c r="K16" s="6" t="str">
        <f t="shared" si="3"/>
        <v/>
      </c>
      <c r="L16" s="4" t="str">
        <f t="shared" si="4"/>
        <v/>
      </c>
      <c r="M16" s="24"/>
      <c r="O16" s="95"/>
      <c r="P16" s="95"/>
      <c r="Q16" s="95"/>
      <c r="R16" s="95"/>
      <c r="IL16" t="s">
        <v>72</v>
      </c>
      <c r="IM16" s="14" t="s">
        <v>28</v>
      </c>
      <c r="IO16">
        <v>15</v>
      </c>
      <c r="IP16" s="39">
        <v>46383</v>
      </c>
      <c r="IQ16" s="15">
        <f t="shared" si="0"/>
        <v>46396</v>
      </c>
    </row>
    <row r="17" spans="1:251" ht="16.5" customHeight="1" x14ac:dyDescent="0.25">
      <c r="A17" s="1"/>
      <c r="B17" s="23" t="str">
        <f t="shared" si="2"/>
        <v/>
      </c>
      <c r="C17" s="91"/>
      <c r="D17" s="92"/>
      <c r="E17" s="2"/>
      <c r="F17" s="2"/>
      <c r="G17" s="2"/>
      <c r="H17" s="3"/>
      <c r="I17" s="93" t="str">
        <f>IF((E17=FALSE),"",ROUND(IF(AND(E17&gt;0)*(L17&gt;8),8,L17),2))</f>
        <v/>
      </c>
      <c r="J17" s="94"/>
      <c r="K17" s="6" t="str">
        <f t="shared" si="3"/>
        <v/>
      </c>
      <c r="L17" s="4" t="str">
        <f t="shared" si="4"/>
        <v/>
      </c>
      <c r="M17" s="24"/>
      <c r="O17" s="95"/>
      <c r="P17" s="95"/>
      <c r="Q17" s="95"/>
      <c r="R17" s="95"/>
      <c r="IL17" t="s">
        <v>51</v>
      </c>
      <c r="IM17" s="14" t="s">
        <v>78</v>
      </c>
      <c r="IO17">
        <v>16</v>
      </c>
      <c r="IP17" s="39">
        <v>46397</v>
      </c>
      <c r="IQ17" s="15">
        <f t="shared" si="0"/>
        <v>46410</v>
      </c>
    </row>
    <row r="18" spans="1:251" ht="16.5" customHeight="1" x14ac:dyDescent="0.25">
      <c r="A18" s="1"/>
      <c r="B18" s="23" t="str">
        <f t="shared" si="2"/>
        <v/>
      </c>
      <c r="C18" s="91"/>
      <c r="D18" s="92"/>
      <c r="E18" s="2"/>
      <c r="F18" s="2"/>
      <c r="G18" s="2"/>
      <c r="H18" s="3"/>
      <c r="I18" s="93" t="str">
        <f>IF((E18=FALSE),"",ROUND(IF(AND(E18&gt;0)*(L18&gt;8),8,L18),2))</f>
        <v/>
      </c>
      <c r="J18" s="94"/>
      <c r="K18" s="6" t="str">
        <f t="shared" si="3"/>
        <v/>
      </c>
      <c r="L18" s="4" t="str">
        <f t="shared" si="4"/>
        <v/>
      </c>
      <c r="M18" s="24"/>
      <c r="IL18" t="s">
        <v>52</v>
      </c>
      <c r="IO18">
        <v>17</v>
      </c>
      <c r="IP18" s="39">
        <v>46411</v>
      </c>
      <c r="IQ18" s="15">
        <f t="shared" si="0"/>
        <v>46424</v>
      </c>
    </row>
    <row r="19" spans="1:251" ht="16.5" customHeight="1" x14ac:dyDescent="0.25">
      <c r="A19" s="1"/>
      <c r="B19" s="23" t="str">
        <f t="shared" si="2"/>
        <v/>
      </c>
      <c r="C19" s="91"/>
      <c r="D19" s="92"/>
      <c r="E19" s="2"/>
      <c r="F19" s="2"/>
      <c r="G19" s="2"/>
      <c r="H19" s="3"/>
      <c r="I19" s="93" t="str">
        <f t="shared" ref="I19:I28" si="5">IF((E19=FALSE),"",ROUND(IF(AND(E19&gt;0)*(L19&gt;8),8,L19),2))</f>
        <v/>
      </c>
      <c r="J19" s="94"/>
      <c r="K19" s="6" t="str">
        <f t="shared" si="3"/>
        <v/>
      </c>
      <c r="L19" s="4" t="str">
        <f t="shared" si="4"/>
        <v/>
      </c>
      <c r="M19" s="24"/>
      <c r="IL19" t="s">
        <v>53</v>
      </c>
      <c r="IO19">
        <v>18</v>
      </c>
      <c r="IP19" s="39">
        <v>46425</v>
      </c>
      <c r="IQ19" s="15">
        <f t="shared" si="0"/>
        <v>46438</v>
      </c>
    </row>
    <row r="20" spans="1:251" ht="16.5" customHeight="1" x14ac:dyDescent="0.25">
      <c r="A20" s="1"/>
      <c r="B20" s="23" t="str">
        <f t="shared" si="2"/>
        <v/>
      </c>
      <c r="C20" s="91"/>
      <c r="D20" s="92"/>
      <c r="E20" s="2"/>
      <c r="F20" s="2"/>
      <c r="G20" s="2"/>
      <c r="H20" s="3"/>
      <c r="I20" s="93" t="str">
        <f t="shared" si="5"/>
        <v/>
      </c>
      <c r="J20" s="94"/>
      <c r="K20" s="6" t="str">
        <f t="shared" si="3"/>
        <v/>
      </c>
      <c r="L20" s="4" t="str">
        <f t="shared" si="4"/>
        <v/>
      </c>
      <c r="M20" s="24"/>
      <c r="IL20" t="s">
        <v>54</v>
      </c>
      <c r="IO20">
        <v>19</v>
      </c>
      <c r="IP20" s="39">
        <v>46439</v>
      </c>
      <c r="IQ20" s="15">
        <f t="shared" si="0"/>
        <v>46452</v>
      </c>
    </row>
    <row r="21" spans="1:251" ht="16.5" customHeight="1" x14ac:dyDescent="0.25">
      <c r="A21" s="1"/>
      <c r="B21" s="23" t="str">
        <f t="shared" si="2"/>
        <v/>
      </c>
      <c r="C21" s="91"/>
      <c r="D21" s="92"/>
      <c r="E21" s="2"/>
      <c r="F21" s="2"/>
      <c r="G21" s="2"/>
      <c r="H21" s="3"/>
      <c r="I21" s="93" t="str">
        <f t="shared" si="5"/>
        <v/>
      </c>
      <c r="J21" s="94"/>
      <c r="K21" s="6" t="str">
        <f t="shared" si="3"/>
        <v/>
      </c>
      <c r="L21" s="4" t="str">
        <f t="shared" si="4"/>
        <v/>
      </c>
      <c r="M21" s="24"/>
      <c r="IL21" t="s">
        <v>55</v>
      </c>
      <c r="IM21" s="14" t="s">
        <v>29</v>
      </c>
      <c r="IO21">
        <v>20</v>
      </c>
      <c r="IP21" s="39">
        <v>46453</v>
      </c>
      <c r="IQ21" s="15">
        <f t="shared" si="0"/>
        <v>46466</v>
      </c>
    </row>
    <row r="22" spans="1:251" ht="16.5" customHeight="1" x14ac:dyDescent="0.25">
      <c r="A22" s="1"/>
      <c r="B22" s="23" t="str">
        <f t="shared" si="2"/>
        <v/>
      </c>
      <c r="C22" s="91"/>
      <c r="D22" s="92"/>
      <c r="E22" s="2"/>
      <c r="F22" s="2"/>
      <c r="G22" s="2"/>
      <c r="H22" s="3"/>
      <c r="I22" s="93" t="str">
        <f t="shared" si="5"/>
        <v/>
      </c>
      <c r="J22" s="94"/>
      <c r="K22" s="6" t="str">
        <f t="shared" si="3"/>
        <v/>
      </c>
      <c r="L22" s="4" t="str">
        <f t="shared" si="4"/>
        <v/>
      </c>
      <c r="M22" s="24"/>
      <c r="IL22" t="s">
        <v>56</v>
      </c>
      <c r="IO22">
        <v>21</v>
      </c>
      <c r="IP22" s="40">
        <v>46467</v>
      </c>
      <c r="IQ22" s="15">
        <f t="shared" si="0"/>
        <v>46480</v>
      </c>
    </row>
    <row r="23" spans="1:251" ht="16.5" customHeight="1" x14ac:dyDescent="0.25">
      <c r="A23" s="1"/>
      <c r="B23" s="23" t="str">
        <f t="shared" si="2"/>
        <v/>
      </c>
      <c r="C23" s="91"/>
      <c r="D23" s="92"/>
      <c r="E23" s="2"/>
      <c r="F23" s="2"/>
      <c r="G23" s="2"/>
      <c r="H23" s="3"/>
      <c r="I23" s="93" t="str">
        <f t="shared" si="5"/>
        <v/>
      </c>
      <c r="J23" s="94"/>
      <c r="K23" s="6" t="str">
        <f t="shared" si="3"/>
        <v/>
      </c>
      <c r="L23" s="4" t="str">
        <f t="shared" si="4"/>
        <v/>
      </c>
      <c r="M23" s="24"/>
      <c r="IL23" t="s">
        <v>57</v>
      </c>
      <c r="IO23">
        <v>22</v>
      </c>
      <c r="IP23" s="40">
        <v>46481</v>
      </c>
      <c r="IQ23" s="15">
        <f t="shared" si="0"/>
        <v>46494</v>
      </c>
    </row>
    <row r="24" spans="1:251" ht="16.5" customHeight="1" x14ac:dyDescent="0.25">
      <c r="A24" s="1"/>
      <c r="B24" s="23" t="str">
        <f t="shared" si="2"/>
        <v/>
      </c>
      <c r="C24" s="91"/>
      <c r="D24" s="92"/>
      <c r="E24" s="2"/>
      <c r="F24" s="2"/>
      <c r="G24" s="2"/>
      <c r="H24" s="3"/>
      <c r="I24" s="93" t="str">
        <f t="shared" si="5"/>
        <v/>
      </c>
      <c r="J24" s="94"/>
      <c r="K24" s="6" t="str">
        <f t="shared" si="3"/>
        <v/>
      </c>
      <c r="L24" s="4" t="str">
        <f t="shared" si="4"/>
        <v/>
      </c>
      <c r="M24" s="24"/>
      <c r="IL24" t="s">
        <v>80</v>
      </c>
      <c r="IO24">
        <v>23</v>
      </c>
      <c r="IP24" s="40">
        <v>46495</v>
      </c>
      <c r="IQ24" s="15">
        <f t="shared" si="0"/>
        <v>46508</v>
      </c>
    </row>
    <row r="25" spans="1:251" ht="16.5" customHeight="1" x14ac:dyDescent="0.25">
      <c r="A25" s="1"/>
      <c r="B25" s="23" t="str">
        <f t="shared" si="2"/>
        <v/>
      </c>
      <c r="C25" s="91"/>
      <c r="D25" s="92"/>
      <c r="E25" s="2"/>
      <c r="F25" s="2"/>
      <c r="G25" s="2"/>
      <c r="H25" s="3"/>
      <c r="I25" s="93" t="str">
        <f t="shared" si="5"/>
        <v/>
      </c>
      <c r="J25" s="94"/>
      <c r="K25" s="6" t="str">
        <f t="shared" si="3"/>
        <v/>
      </c>
      <c r="L25" s="4" t="str">
        <f t="shared" si="4"/>
        <v/>
      </c>
      <c r="M25" s="25"/>
      <c r="IL25" t="s">
        <v>58</v>
      </c>
      <c r="IO25">
        <v>24</v>
      </c>
      <c r="IP25" s="39">
        <v>46509</v>
      </c>
      <c r="IQ25" s="15">
        <f t="shared" si="0"/>
        <v>46522</v>
      </c>
    </row>
    <row r="26" spans="1:251" ht="16.5" customHeight="1" x14ac:dyDescent="0.25">
      <c r="A26" s="1"/>
      <c r="B26" s="23" t="str">
        <f>IF(AND(B25&gt;IP$1,B25&lt;IQ$1),B25+1,"")</f>
        <v/>
      </c>
      <c r="C26" s="91"/>
      <c r="D26" s="92"/>
      <c r="E26" s="2"/>
      <c r="F26" s="2"/>
      <c r="G26" s="2"/>
      <c r="H26" s="3"/>
      <c r="I26" s="93" t="str">
        <f t="shared" si="5"/>
        <v/>
      </c>
      <c r="J26" s="94"/>
      <c r="K26" s="6" t="str">
        <f t="shared" si="3"/>
        <v/>
      </c>
      <c r="L26" s="4" t="str">
        <f t="shared" si="4"/>
        <v/>
      </c>
      <c r="M26" s="24"/>
      <c r="IL26" t="s">
        <v>59</v>
      </c>
      <c r="IO26">
        <v>25</v>
      </c>
      <c r="IP26" s="39">
        <v>46523</v>
      </c>
      <c r="IQ26" s="15">
        <f t="shared" si="0"/>
        <v>46536</v>
      </c>
    </row>
    <row r="27" spans="1:251" ht="16.5" customHeight="1" x14ac:dyDescent="0.25">
      <c r="A27" s="1"/>
      <c r="B27" s="23" t="str">
        <f>IF(AND(B26&gt;IP$1,B26&lt;IQ$1),B26+1,"")</f>
        <v/>
      </c>
      <c r="C27" s="91"/>
      <c r="D27" s="92"/>
      <c r="E27" s="2"/>
      <c r="F27" s="2"/>
      <c r="G27" s="2"/>
      <c r="H27" s="3"/>
      <c r="I27" s="93" t="str">
        <f t="shared" si="5"/>
        <v/>
      </c>
      <c r="J27" s="94"/>
      <c r="K27" s="6" t="str">
        <f t="shared" si="3"/>
        <v/>
      </c>
      <c r="L27" s="4" t="str">
        <f t="shared" si="4"/>
        <v/>
      </c>
      <c r="M27" s="24"/>
      <c r="IL27" t="s">
        <v>60</v>
      </c>
      <c r="IO27">
        <v>26</v>
      </c>
      <c r="IP27" s="39">
        <v>46537</v>
      </c>
      <c r="IQ27" s="15">
        <f t="shared" si="0"/>
        <v>46550</v>
      </c>
    </row>
    <row r="28" spans="1:251" ht="16.5" customHeight="1" thickBot="1" x14ac:dyDescent="0.3">
      <c r="A28" s="1"/>
      <c r="B28" s="23" t="str">
        <f>IF(AND(B27&gt;IP$1,B27&lt;IQ$1),B27+1,"")</f>
        <v/>
      </c>
      <c r="C28" s="98"/>
      <c r="D28" s="99"/>
      <c r="E28" s="2"/>
      <c r="F28" s="2"/>
      <c r="G28" s="2"/>
      <c r="H28" s="3"/>
      <c r="I28" s="100" t="str">
        <f t="shared" si="5"/>
        <v/>
      </c>
      <c r="J28" s="101"/>
      <c r="K28" s="6" t="str">
        <f t="shared" si="3"/>
        <v/>
      </c>
      <c r="L28" s="4" t="str">
        <f t="shared" si="4"/>
        <v/>
      </c>
      <c r="M28" s="27"/>
      <c r="IL28" t="s">
        <v>61</v>
      </c>
      <c r="IO28">
        <v>27</v>
      </c>
      <c r="IP28" s="39">
        <v>46551</v>
      </c>
      <c r="IQ28" s="15">
        <f t="shared" si="0"/>
        <v>46564</v>
      </c>
    </row>
    <row r="29" spans="1:251" ht="15.75" thickBot="1" x14ac:dyDescent="0.3">
      <c r="A29" s="28"/>
      <c r="B29" s="29"/>
      <c r="C29" s="29"/>
      <c r="D29" s="29"/>
      <c r="E29" s="29"/>
      <c r="F29" s="29"/>
      <c r="G29" s="29"/>
      <c r="H29" s="30" t="s">
        <v>30</v>
      </c>
      <c r="I29" s="102">
        <f>SUM(I13:J28)</f>
        <v>0</v>
      </c>
      <c r="J29" s="103"/>
      <c r="K29" s="7">
        <f>SUM(K13:K28)</f>
        <v>0</v>
      </c>
      <c r="L29" s="8">
        <f>SUM(L13:L28)</f>
        <v>0</v>
      </c>
      <c r="M29" s="9"/>
      <c r="IL29" t="s">
        <v>62</v>
      </c>
    </row>
    <row r="30" spans="1:251" x14ac:dyDescent="0.25">
      <c r="A30" s="45" t="s">
        <v>40</v>
      </c>
      <c r="I30" s="31"/>
      <c r="J30" s="60"/>
      <c r="K30" s="60"/>
      <c r="L30" s="60"/>
      <c r="M30" s="60"/>
      <c r="N30" s="32"/>
      <c r="IL30" t="s">
        <v>63</v>
      </c>
    </row>
    <row r="31" spans="1:251" x14ac:dyDescent="0.25">
      <c r="A31" s="104"/>
      <c r="B31" s="105"/>
      <c r="C31" s="105"/>
      <c r="D31" s="105"/>
      <c r="E31" s="105"/>
      <c r="F31" s="105"/>
      <c r="G31" s="105"/>
      <c r="H31" s="106"/>
      <c r="I31" s="31"/>
      <c r="J31" s="115"/>
      <c r="K31" s="115"/>
      <c r="L31" s="115"/>
      <c r="M31" s="115"/>
      <c r="N31" s="32"/>
      <c r="IL31" t="s">
        <v>64</v>
      </c>
    </row>
    <row r="32" spans="1:251" x14ac:dyDescent="0.25">
      <c r="A32" s="107"/>
      <c r="B32" s="108"/>
      <c r="C32" s="108"/>
      <c r="D32" s="108"/>
      <c r="E32" s="108"/>
      <c r="F32" s="108"/>
      <c r="G32" s="108"/>
      <c r="H32" s="109"/>
      <c r="I32" s="31"/>
      <c r="J32" s="116"/>
      <c r="K32" s="116"/>
      <c r="L32" s="116"/>
      <c r="M32" s="116"/>
      <c r="IL32" t="s">
        <v>65</v>
      </c>
    </row>
    <row r="33" spans="1:246" ht="12.75" customHeight="1" x14ac:dyDescent="0.25">
      <c r="A33" s="107"/>
      <c r="B33" s="108"/>
      <c r="C33" s="108"/>
      <c r="D33" s="108"/>
      <c r="E33" s="108"/>
      <c r="F33" s="108"/>
      <c r="G33" s="108"/>
      <c r="H33" s="109"/>
      <c r="I33" s="31"/>
      <c r="J33" s="58" t="s">
        <v>35</v>
      </c>
      <c r="K33" s="59"/>
      <c r="L33" s="59"/>
      <c r="M33" s="59"/>
      <c r="N33" s="33"/>
      <c r="IL33" t="s">
        <v>66</v>
      </c>
    </row>
    <row r="34" spans="1:246" ht="12.75" customHeight="1" x14ac:dyDescent="0.25">
      <c r="A34" s="110"/>
      <c r="B34" s="111"/>
      <c r="C34" s="111"/>
      <c r="D34" s="111"/>
      <c r="E34" s="111"/>
      <c r="F34" s="111"/>
      <c r="G34" s="111"/>
      <c r="H34" s="112"/>
      <c r="I34" s="31"/>
      <c r="J34" s="97" t="s">
        <v>33</v>
      </c>
      <c r="K34" s="97"/>
      <c r="L34" s="97"/>
      <c r="M34" s="97"/>
    </row>
    <row r="35" spans="1:246" ht="12.75" customHeight="1" x14ac:dyDescent="0.25">
      <c r="A35" s="14"/>
      <c r="B35" s="14"/>
      <c r="C35" s="14"/>
      <c r="D35" s="14"/>
      <c r="E35" s="14"/>
      <c r="F35" s="14"/>
      <c r="G35" s="14"/>
      <c r="H35" s="34"/>
      <c r="I35" s="31"/>
      <c r="N35" s="33"/>
    </row>
    <row r="36" spans="1:246" ht="12.75" customHeight="1" x14ac:dyDescent="0.25">
      <c r="A36" s="113" t="s">
        <v>34</v>
      </c>
      <c r="B36" s="113"/>
      <c r="C36" s="113"/>
      <c r="D36" s="113"/>
      <c r="E36" s="113"/>
      <c r="F36" s="113"/>
      <c r="G36" s="113"/>
      <c r="H36" s="114"/>
      <c r="I36" s="31"/>
      <c r="N36" s="33"/>
    </row>
    <row r="37" spans="1:246" ht="12.75" customHeight="1" x14ac:dyDescent="0.25">
      <c r="N37" s="35"/>
    </row>
    <row r="38" spans="1:246" ht="12.75" customHeight="1" x14ac:dyDescent="0.25">
      <c r="A38" s="36"/>
      <c r="B38" s="36"/>
      <c r="C38" s="36"/>
      <c r="D38" s="36"/>
      <c r="E38" s="36"/>
      <c r="F38" s="36"/>
      <c r="G38" s="36"/>
      <c r="H38" s="14"/>
      <c r="J38" s="96"/>
      <c r="K38" s="96"/>
      <c r="L38" s="96"/>
      <c r="M38" s="96"/>
      <c r="N38" s="35"/>
    </row>
    <row r="42" spans="1:246" ht="12.75" customHeight="1" x14ac:dyDescent="0.25"/>
    <row r="44" spans="1:246" x14ac:dyDescent="0.25">
      <c r="G44" s="14"/>
    </row>
    <row r="45" spans="1:246" x14ac:dyDescent="0.25">
      <c r="G45" s="14"/>
      <c r="Q45" s="14"/>
    </row>
    <row r="46" spans="1:246" x14ac:dyDescent="0.25">
      <c r="G46" s="14"/>
      <c r="Q46" s="14"/>
    </row>
    <row r="47" spans="1:246" x14ac:dyDescent="0.25">
      <c r="G47" s="14"/>
      <c r="Q47" s="14"/>
    </row>
    <row r="48" spans="1:246" x14ac:dyDescent="0.25">
      <c r="G48" s="14"/>
      <c r="Q48" s="14"/>
    </row>
    <row r="49" spans="7:17" x14ac:dyDescent="0.25">
      <c r="G49" s="14"/>
      <c r="Q49" s="14"/>
    </row>
    <row r="50" spans="7:17" x14ac:dyDescent="0.25">
      <c r="G50" s="14"/>
      <c r="Q50" s="14"/>
    </row>
    <row r="51" spans="7:17" x14ac:dyDescent="0.25">
      <c r="G51" s="14"/>
      <c r="Q51" s="14"/>
    </row>
    <row r="52" spans="7:17" x14ac:dyDescent="0.25">
      <c r="G52" s="16"/>
      <c r="Q52" s="14"/>
    </row>
    <row r="53" spans="7:17" x14ac:dyDescent="0.25">
      <c r="G53" s="14"/>
      <c r="Q53" s="16"/>
    </row>
    <row r="54" spans="7:17" x14ac:dyDescent="0.25">
      <c r="G54" s="14"/>
      <c r="Q54" s="14"/>
    </row>
    <row r="55" spans="7:17" x14ac:dyDescent="0.25">
      <c r="G55" s="14"/>
      <c r="Q55" s="14"/>
    </row>
    <row r="56" spans="7:17" x14ac:dyDescent="0.25">
      <c r="G56" s="14"/>
      <c r="Q56" s="14"/>
    </row>
    <row r="57" spans="7:17" x14ac:dyDescent="0.25">
      <c r="G57" s="14"/>
      <c r="Q57" s="14"/>
    </row>
    <row r="58" spans="7:17" x14ac:dyDescent="0.25">
      <c r="G58" s="14"/>
      <c r="Q58" s="14"/>
    </row>
    <row r="59" spans="7:17" x14ac:dyDescent="0.25">
      <c r="Q59" s="14"/>
    </row>
  </sheetData>
  <sheetProtection algorithmName="SHA-512" hashValue="GEIy766rW9v4CL3+818mYZxcqtUo3NXi1E4VK5+FOaf6/v8B0D5nRYF4u4hnlyy5+vwkNM++qaH1/EkNg2AFNQ==" saltValue="2gGUg4T6MV/BBZvk4TkTDg==" spinCount="100000" sheet="1" selectLockedCells="1"/>
  <mergeCells count="56">
    <mergeCell ref="N10:N12"/>
    <mergeCell ref="M10:M12"/>
    <mergeCell ref="I27:J27"/>
    <mergeCell ref="I26:J26"/>
    <mergeCell ref="I25:J25"/>
    <mergeCell ref="I23:J23"/>
    <mergeCell ref="C25:D25"/>
    <mergeCell ref="C26:D26"/>
    <mergeCell ref="C27:D27"/>
    <mergeCell ref="J38:M38"/>
    <mergeCell ref="J34:M34"/>
    <mergeCell ref="C28:D28"/>
    <mergeCell ref="I28:J28"/>
    <mergeCell ref="I29:J29"/>
    <mergeCell ref="A31:H34"/>
    <mergeCell ref="A36:H36"/>
    <mergeCell ref="J31:M32"/>
    <mergeCell ref="C24:D24"/>
    <mergeCell ref="I24:J24"/>
    <mergeCell ref="C19:D19"/>
    <mergeCell ref="I19:J19"/>
    <mergeCell ref="C22:D22"/>
    <mergeCell ref="I22:J22"/>
    <mergeCell ref="C23:D23"/>
    <mergeCell ref="C21:D21"/>
    <mergeCell ref="I21:J21"/>
    <mergeCell ref="C18:D18"/>
    <mergeCell ref="I18:J18"/>
    <mergeCell ref="O15:R17"/>
    <mergeCell ref="C20:D20"/>
    <mergeCell ref="I20:J20"/>
    <mergeCell ref="C17:D17"/>
    <mergeCell ref="I17:J17"/>
    <mergeCell ref="C13:D13"/>
    <mergeCell ref="I13:J13"/>
    <mergeCell ref="C14:D14"/>
    <mergeCell ref="I14:J14"/>
    <mergeCell ref="C16:D16"/>
    <mergeCell ref="I16:J16"/>
    <mergeCell ref="C15:D15"/>
    <mergeCell ref="I15:J15"/>
    <mergeCell ref="A11:A12"/>
    <mergeCell ref="I11:J11"/>
    <mergeCell ref="C12:D12"/>
    <mergeCell ref="I12:J12"/>
    <mergeCell ref="C11:D11"/>
    <mergeCell ref="A8:L8"/>
    <mergeCell ref="M8:M9"/>
    <mergeCell ref="A1:M1"/>
    <mergeCell ref="O1:S1"/>
    <mergeCell ref="B2:F2"/>
    <mergeCell ref="L6:M6"/>
    <mergeCell ref="F6:G6"/>
    <mergeCell ref="B6:D6"/>
    <mergeCell ref="A9:L9"/>
    <mergeCell ref="O2:S4"/>
  </mergeCells>
  <dataValidations count="4">
    <dataValidation type="list" allowBlank="1" showInputMessage="1" showErrorMessage="1" sqref="C13:D28" xr:uid="{CB8BB6A9-FED7-4711-9919-E1009F40174A}">
      <formula1>$IM$3:$IM$17</formula1>
    </dataValidation>
    <dataValidation allowBlank="1" showInputMessage="1" showErrorMessage="1" promptTitle="REQUIRED:" prompt="Please enter your start and end times using military time ONLY. (Example 3:00pm = 15:00)" sqref="E13:E28" xr:uid="{1F486EB6-B79F-4964-A61D-05C852C42F9C}"/>
    <dataValidation type="list" allowBlank="1" showInputMessage="1" showErrorMessage="1" sqref="B3:F3" xr:uid="{AB7C7858-132A-4A48-8941-926309D40670}">
      <formula1>$IL$4:$IL$33</formula1>
    </dataValidation>
    <dataValidation type="list" showErrorMessage="1" sqref="B2:F2" xr:uid="{01514C16-A61E-4BAE-8288-192702A4C499}">
      <formula1>$IL$3:$IL$33</formula1>
    </dataValidation>
  </dataValidations>
  <pageMargins left="0.25" right="0.25" top="0.5" bottom="0.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Drop Down 10">
              <controlPr locked="0" defaultSize="0" autoLine="0" autoPict="0" macro="[0]!DropDown10_Change">
                <anchor>
                  <from>
                    <xdr:col>1</xdr:col>
                    <xdr:colOff>28575</xdr:colOff>
                    <xdr:row>3</xdr:row>
                    <xdr:rowOff>38100</xdr:rowOff>
                  </from>
                  <to>
                    <xdr:col>2</xdr:col>
                    <xdr:colOff>342900</xdr:colOff>
                    <xdr:row>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Jenell Wareham</dc:creator>
  <cp:lastModifiedBy>Jenell Wareham</cp:lastModifiedBy>
  <cp:lastPrinted>2024-01-08T19:19:43Z</cp:lastPrinted>
  <dcterms:created xsi:type="dcterms:W3CDTF">2023-05-02T23:23:17Z</dcterms:created>
  <dcterms:modified xsi:type="dcterms:W3CDTF">2026-06-24T00:11:16Z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de5ecb4-041d-4084-99df-fd732a23aeb2_Enabled">
    <vt:lpwstr>true</vt:lpwstr>
  </property>
  <property fmtid="{D5CDD505-2E9C-101B-9397-08002B2CF9AE}" pid="3" name="MSIP_Label_cde5ecb4-041d-4084-99df-fd732a23aeb2_SetDate">
    <vt:lpwstr>2026-06-24T00:03:57Z</vt:lpwstr>
  </property>
  <property fmtid="{D5CDD505-2E9C-101B-9397-08002B2CF9AE}" pid="4" name="MSIP_Label_cde5ecb4-041d-4084-99df-fd732a23aeb2_Method">
    <vt:lpwstr>Standard</vt:lpwstr>
  </property>
  <property fmtid="{D5CDD505-2E9C-101B-9397-08002B2CF9AE}" pid="5" name="MSIP_Label_cde5ecb4-041d-4084-99df-fd732a23aeb2_Name">
    <vt:lpwstr>defa4170-0d19-0005-0004-bc88714345d2</vt:lpwstr>
  </property>
  <property fmtid="{D5CDD505-2E9C-101B-9397-08002B2CF9AE}" pid="6" name="MSIP_Label_cde5ecb4-041d-4084-99df-fd732a23aeb2_SiteId">
    <vt:lpwstr>80d52ef2-262a-438f-85a3-b6338d2c3a8e</vt:lpwstr>
  </property>
  <property fmtid="{D5CDD505-2E9C-101B-9397-08002B2CF9AE}" pid="7" name="MSIP_Label_cde5ecb4-041d-4084-99df-fd732a23aeb2_ActionId">
    <vt:lpwstr>351e4531-35d4-493b-ab92-63287d30154c</vt:lpwstr>
  </property>
  <property fmtid="{D5CDD505-2E9C-101B-9397-08002B2CF9AE}" pid="8" name="MSIP_Label_cde5ecb4-041d-4084-99df-fd732a23aeb2_ContentBits">
    <vt:lpwstr>0</vt:lpwstr>
  </property>
  <property fmtid="{D5CDD505-2E9C-101B-9397-08002B2CF9AE}" pid="9" name="MSIP_Label_cde5ecb4-041d-4084-99df-fd732a23aeb2_Tag">
    <vt:lpwstr>10, 3, 0, 1</vt:lpwstr>
  </property>
</Properties>
</file>